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b081ae9fd2d30d/Driving School/Accounts/"/>
    </mc:Choice>
  </mc:AlternateContent>
  <xr:revisionPtr revIDLastSave="0" documentId="8_{93350FB7-5B21-DE43-82A3-2A756C44466F}" xr6:coauthVersionLast="47" xr6:coauthVersionMax="47" xr10:uidLastSave="{00000000-0000-0000-0000-000000000000}"/>
  <bookViews>
    <workbookView xWindow="-1020" yWindow="1200" windowWidth="34420" windowHeight="22480" xr2:uid="{009386C9-EBE2-4FA4-A2E8-7F40C8253CA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6" i="1" l="1"/>
  <c r="K27" i="1"/>
  <c r="K28" i="1"/>
  <c r="B54" i="1"/>
  <c r="C54" i="1"/>
  <c r="D54" i="1"/>
  <c r="I54" i="1"/>
  <c r="H54" i="1"/>
  <c r="G54" i="1"/>
  <c r="I56" i="1" s="1"/>
  <c r="K29" i="1" l="1"/>
  <c r="D56" i="1"/>
  <c r="Q12" i="1" s="1"/>
  <c r="B55" i="1"/>
  <c r="D55" i="1" s="1"/>
  <c r="G55" i="1"/>
  <c r="K30" i="1" l="1"/>
  <c r="Q13" i="1"/>
  <c r="Q14" i="1"/>
  <c r="Q15" i="1"/>
  <c r="K31" i="1" l="1"/>
  <c r="Q16" i="1"/>
  <c r="Q17" i="1" s="1"/>
  <c r="D8" i="1" s="1"/>
  <c r="K32" i="1" l="1"/>
  <c r="K33" i="1" l="1"/>
  <c r="K34" i="1" l="1"/>
  <c r="K35" i="1" l="1"/>
  <c r="K36" i="1" l="1"/>
</calcChain>
</file>

<file path=xl/sharedStrings.xml><?xml version="1.0" encoding="utf-8"?>
<sst xmlns="http://schemas.openxmlformats.org/spreadsheetml/2006/main" count="94" uniqueCount="80">
  <si>
    <t>Domestic Bills</t>
  </si>
  <si>
    <t>Business Expenses</t>
  </si>
  <si>
    <t>Weekly</t>
  </si>
  <si>
    <t>Annually</t>
  </si>
  <si>
    <t>Monthly</t>
  </si>
  <si>
    <t>Item</t>
  </si>
  <si>
    <t>Franchise</t>
  </si>
  <si>
    <t>Fuel</t>
  </si>
  <si>
    <t>Insurance</t>
  </si>
  <si>
    <t>hours per week</t>
  </si>
  <si>
    <t>To afford your life you should work</t>
  </si>
  <si>
    <t>Mortgage/Rent</t>
  </si>
  <si>
    <t>Council Tax</t>
  </si>
  <si>
    <t>Gas/Electric</t>
  </si>
  <si>
    <t>Home Insurance</t>
  </si>
  <si>
    <t>Water</t>
  </si>
  <si>
    <t>TV Licence</t>
  </si>
  <si>
    <t>Internet</t>
  </si>
  <si>
    <t>TV packages</t>
  </si>
  <si>
    <t>Food</t>
  </si>
  <si>
    <t>Car loan or lease</t>
  </si>
  <si>
    <t>Car wash</t>
  </si>
  <si>
    <t>Accountant</t>
  </si>
  <si>
    <t xml:space="preserve">Green Badge renewal </t>
  </si>
  <si>
    <t>Pink Badge</t>
  </si>
  <si>
    <t>Stationery and Printing</t>
  </si>
  <si>
    <t>Diary management</t>
  </si>
  <si>
    <t>Professional bodies</t>
  </si>
  <si>
    <t>CPD and Training</t>
  </si>
  <si>
    <t>Theory subscriptions</t>
  </si>
  <si>
    <t>Coffee, McDonalds etc</t>
  </si>
  <si>
    <t>Rate</t>
  </si>
  <si>
    <t>Hours needed</t>
  </si>
  <si>
    <t>Plus Tax estimate</t>
  </si>
  <si>
    <t>NI Class 2 threshold</t>
  </si>
  <si>
    <t>NI Class 4 threshold</t>
  </si>
  <si>
    <t>Annual totals</t>
  </si>
  <si>
    <t>Sub totals</t>
  </si>
  <si>
    <t>Income tax rate</t>
  </si>
  <si>
    <t>Profit needed (ignoing tax+NI)</t>
  </si>
  <si>
    <t>NI Class 2 on this profit</t>
  </si>
  <si>
    <t>NI Class 4 on this profit</t>
  </si>
  <si>
    <t>Tax on this profit</t>
  </si>
  <si>
    <t>Total HMRC will be</t>
  </si>
  <si>
    <t>Total turnover needed</t>
  </si>
  <si>
    <t>Tax Calculations</t>
  </si>
  <si>
    <t>Non-working weeks per year</t>
  </si>
  <si>
    <t>Edit these if you know what you are doing</t>
  </si>
  <si>
    <t>Savings</t>
  </si>
  <si>
    <t>Add more items here</t>
  </si>
  <si>
    <t>Personal phone(s)</t>
  </si>
  <si>
    <t>Business phone(s)</t>
  </si>
  <si>
    <t>Car Consumables</t>
  </si>
  <si>
    <t>Income protection</t>
  </si>
  <si>
    <t>This version estimates and allows for Tax and National Insurance contributions</t>
  </si>
  <si>
    <t>Notes</t>
  </si>
  <si>
    <t>Fuel: if unsure, estimate £2.50 per hour</t>
  </si>
  <si>
    <t>Phones: separate your personal and business costs</t>
  </si>
  <si>
    <t>Personal tax allowance?</t>
  </si>
  <si>
    <t>Hourly rate?</t>
  </si>
  <si>
    <t>Pension</t>
  </si>
  <si>
    <t>Partner</t>
  </si>
  <si>
    <t>Other Income Sources</t>
  </si>
  <si>
    <t>Total</t>
  </si>
  <si>
    <t>Subtotal</t>
  </si>
  <si>
    <t>State Benefits</t>
  </si>
  <si>
    <t>Child Benefit</t>
  </si>
  <si>
    <t>Green Bagde Renewal: £300 every fours years, average £75 per year</t>
  </si>
  <si>
    <t>Class 2 rate</t>
  </si>
  <si>
    <t>Class 4 rate</t>
  </si>
  <si>
    <t>Payment Holiday Weeks</t>
  </si>
  <si>
    <t>Car lease</t>
  </si>
  <si>
    <t>Number of weeks per year</t>
  </si>
  <si>
    <t>Sub total</t>
  </si>
  <si>
    <t>Available in upgraded version</t>
  </si>
  <si>
    <t>What if you charge a higher rate?</t>
  </si>
  <si>
    <t>Updated for Tax Year 2024-25</t>
  </si>
  <si>
    <r>
      <t xml:space="preserve">This spreadsheet has been produced in good faith. Use as a guide only. No liability is accepted for errors. </t>
    </r>
    <r>
      <rPr>
        <b/>
        <sz val="14"/>
        <color theme="1"/>
        <rFont val="Calibri"/>
        <family val="2"/>
        <scheme val="minor"/>
      </rPr>
      <t>NOT</t>
    </r>
    <r>
      <rPr>
        <sz val="14"/>
        <color theme="1"/>
        <rFont val="Calibri"/>
        <family val="2"/>
        <scheme val="minor"/>
      </rPr>
      <t xml:space="preserve"> suitable for higher-rate tax payers.</t>
    </r>
  </si>
  <si>
    <t>How many hours do I need to work v7</t>
  </si>
  <si>
    <t>Behind the scenes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</si>
</sst>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;[Red]\-&quot;£&quot;#,##0.00"/>
    <numFmt numFmtId="165" formatCode="_-&quot;£&quot;* #,##0.00_-;\-&quot;£&quot;* #,##0.00_-;_-&quot;£&quot;* &quot;-&quot;??_-;_-@_-"/>
    <numFmt numFmtId="166" formatCode="&quot;£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74">
    <xf numFmtId="0" fontId="0" fillId="0" borderId="0" xfId="0"/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4" fillId="0" borderId="0" xfId="0" applyFont="1"/>
    <xf numFmtId="0" fontId="0" fillId="4" borderId="1" xfId="0" applyFill="1" applyBorder="1"/>
    <xf numFmtId="0" fontId="6" fillId="4" borderId="1" xfId="0" applyFont="1" applyFill="1" applyBorder="1"/>
    <xf numFmtId="0" fontId="6" fillId="3" borderId="1" xfId="0" applyFont="1" applyFill="1" applyBorder="1"/>
    <xf numFmtId="164" fontId="6" fillId="3" borderId="1" xfId="0" applyNumberFormat="1" applyFont="1" applyFill="1" applyBorder="1"/>
    <xf numFmtId="1" fontId="1" fillId="6" borderId="7" xfId="0" applyNumberFormat="1" applyFont="1" applyFill="1" applyBorder="1"/>
    <xf numFmtId="1" fontId="1" fillId="0" borderId="0" xfId="0" applyNumberFormat="1" applyFont="1"/>
    <xf numFmtId="0" fontId="1" fillId="0" borderId="0" xfId="0" applyFont="1"/>
    <xf numFmtId="0" fontId="0" fillId="2" borderId="1" xfId="0" applyFill="1" applyBorder="1"/>
    <xf numFmtId="0" fontId="6" fillId="5" borderId="1" xfId="0" applyFont="1" applyFill="1" applyBorder="1"/>
    <xf numFmtId="0" fontId="1" fillId="0" borderId="0" xfId="0" applyFont="1" applyAlignment="1">
      <alignment horizontal="center"/>
    </xf>
    <xf numFmtId="0" fontId="7" fillId="0" borderId="0" xfId="0" applyFont="1"/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166" fontId="5" fillId="0" borderId="0" xfId="0" applyNumberFormat="1" applyFont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166" fontId="0" fillId="2" borderId="1" xfId="0" applyNumberFormat="1" applyFill="1" applyBorder="1"/>
    <xf numFmtId="166" fontId="0" fillId="0" borderId="0" xfId="0" applyNumberFormat="1"/>
    <xf numFmtId="0" fontId="0" fillId="2" borderId="0" xfId="0" applyFill="1"/>
    <xf numFmtId="166" fontId="0" fillId="2" borderId="0" xfId="0" applyNumberFormat="1" applyFill="1" applyAlignment="1">
      <alignment horizontal="center"/>
    </xf>
    <xf numFmtId="0" fontId="5" fillId="0" borderId="0" xfId="0" applyFont="1" applyAlignment="1">
      <alignment wrapText="1"/>
    </xf>
    <xf numFmtId="166" fontId="0" fillId="3" borderId="3" xfId="0" applyNumberFormat="1" applyFill="1" applyBorder="1" applyAlignment="1" applyProtection="1">
      <alignment horizontal="center"/>
      <protection locked="0"/>
    </xf>
    <xf numFmtId="166" fontId="0" fillId="3" borderId="12" xfId="0" applyNumberFormat="1" applyFill="1" applyBorder="1" applyAlignment="1" applyProtection="1">
      <alignment horizontal="center"/>
      <protection locked="0"/>
    </xf>
    <xf numFmtId="166" fontId="0" fillId="3" borderId="3" xfId="1" applyNumberFormat="1" applyFont="1" applyFill="1" applyBorder="1" applyAlignment="1" applyProtection="1">
      <alignment horizontal="center"/>
      <protection locked="0"/>
    </xf>
    <xf numFmtId="166" fontId="0" fillId="3" borderId="2" xfId="1" applyNumberFormat="1" applyFont="1" applyFill="1" applyBorder="1" applyAlignment="1" applyProtection="1">
      <alignment horizontal="center"/>
      <protection locked="0"/>
    </xf>
    <xf numFmtId="166" fontId="0" fillId="3" borderId="12" xfId="1" applyNumberFormat="1" applyFont="1" applyFill="1" applyBorder="1" applyAlignment="1" applyProtection="1">
      <alignment horizontal="center"/>
      <protection locked="0"/>
    </xf>
    <xf numFmtId="0" fontId="0" fillId="4" borderId="10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8" fillId="6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9" fillId="3" borderId="10" xfId="2" applyFill="1" applyBorder="1" applyAlignment="1" applyProtection="1">
      <alignment horizontal="center" vertical="center"/>
      <protection locked="0"/>
    </xf>
    <xf numFmtId="0" fontId="9" fillId="3" borderId="13" xfId="2" applyFill="1" applyBorder="1" applyAlignment="1" applyProtection="1">
      <alignment horizontal="center" vertical="center"/>
      <protection locked="0"/>
    </xf>
    <xf numFmtId="0" fontId="9" fillId="3" borderId="11" xfId="2" applyFill="1" applyBorder="1" applyAlignment="1" applyProtection="1">
      <alignment horizontal="center" vertical="center"/>
      <protection locked="0"/>
    </xf>
    <xf numFmtId="0" fontId="9" fillId="3" borderId="3" xfId="2" applyFill="1" applyBorder="1" applyAlignment="1" applyProtection="1">
      <alignment horizontal="center" vertical="center"/>
      <protection locked="0"/>
    </xf>
    <xf numFmtId="0" fontId="9" fillId="3" borderId="2" xfId="2" applyFill="1" applyBorder="1" applyAlignment="1" applyProtection="1">
      <alignment horizontal="center" vertical="center"/>
      <protection locked="0"/>
    </xf>
    <xf numFmtId="0" fontId="9" fillId="3" borderId="12" xfId="2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1" fontId="9" fillId="2" borderId="10" xfId="2" applyNumberFormat="1" applyFill="1" applyBorder="1" applyAlignment="1" applyProtection="1">
      <alignment horizontal="center" vertical="center"/>
    </xf>
    <xf numFmtId="1" fontId="9" fillId="2" borderId="13" xfId="2" applyNumberFormat="1" applyFill="1" applyBorder="1" applyAlignment="1" applyProtection="1">
      <alignment horizontal="center" vertical="center"/>
    </xf>
    <xf numFmtId="1" fontId="9" fillId="2" borderId="11" xfId="2" applyNumberFormat="1" applyFill="1" applyBorder="1" applyAlignment="1" applyProtection="1">
      <alignment horizontal="center" vertical="center"/>
    </xf>
    <xf numFmtId="1" fontId="9" fillId="2" borderId="14" xfId="2" applyNumberFormat="1" applyFill="1" applyBorder="1" applyAlignment="1" applyProtection="1">
      <alignment horizontal="center" vertical="center"/>
    </xf>
    <xf numFmtId="1" fontId="9" fillId="2" borderId="0" xfId="2" applyNumberFormat="1" applyFill="1" applyBorder="1" applyAlignment="1" applyProtection="1">
      <alignment horizontal="center" vertical="center"/>
    </xf>
    <xf numFmtId="1" fontId="9" fillId="2" borderId="15" xfId="2" applyNumberFormat="1" applyFill="1" applyBorder="1" applyAlignment="1" applyProtection="1">
      <alignment horizontal="center" vertical="center"/>
    </xf>
    <xf numFmtId="1" fontId="9" fillId="2" borderId="3" xfId="2" applyNumberFormat="1" applyFill="1" applyBorder="1" applyAlignment="1" applyProtection="1">
      <alignment horizontal="center" vertical="center"/>
    </xf>
    <xf numFmtId="1" fontId="9" fillId="2" borderId="2" xfId="2" applyNumberFormat="1" applyFill="1" applyBorder="1" applyAlignment="1" applyProtection="1">
      <alignment horizontal="center" vertical="center"/>
    </xf>
    <xf numFmtId="1" fontId="9" fillId="2" borderId="12" xfId="2" applyNumberForma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166" fontId="0" fillId="2" borderId="0" xfId="0" applyNumberFormat="1" applyFill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9" fillId="3" borderId="14" xfId="2" applyFill="1" applyBorder="1" applyAlignment="1" applyProtection="1">
      <alignment horizontal="center" vertical="center"/>
      <protection locked="0"/>
    </xf>
    <xf numFmtId="0" fontId="9" fillId="3" borderId="0" xfId="2" applyFill="1" applyBorder="1" applyAlignment="1" applyProtection="1">
      <alignment horizontal="center" vertical="center"/>
      <protection locked="0"/>
    </xf>
    <xf numFmtId="0" fontId="9" fillId="3" borderId="15" xfId="2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42862</xdr:colOff>
      <xdr:row>28</xdr:row>
      <xdr:rowOff>66675</xdr:rowOff>
    </xdr:from>
    <xdr:to>
      <xdr:col>16</xdr:col>
      <xdr:colOff>190500</xdr:colOff>
      <xdr:row>35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E1B955-227D-4D65-BCDD-2CA639E7F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7112" y="5629275"/>
          <a:ext cx="2071688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clusivedriving.co.uk/product/working-hours-v4/" TargetMode="External"/><Relationship Id="rId2" Type="http://schemas.openxmlformats.org/officeDocument/2006/relationships/hyperlink" Target="https://inclusivedriving.co.uk/product/working-hours-v4/" TargetMode="External"/><Relationship Id="rId1" Type="http://schemas.openxmlformats.org/officeDocument/2006/relationships/hyperlink" Target="https://inclusivedriving.co.uk/product/working-hours-v4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A8276-EB29-4C00-951F-2607A624F517}">
  <sheetPr codeName="Sheet1"/>
  <dimension ref="A1:T58"/>
  <sheetViews>
    <sheetView tabSelected="1" workbookViewId="0">
      <selection activeCell="R22" sqref="R22"/>
    </sheetView>
  </sheetViews>
  <sheetFormatPr baseColWidth="10" defaultColWidth="9.1640625" defaultRowHeight="15" x14ac:dyDescent="0.2"/>
  <cols>
    <col min="1" max="1" width="20.6640625" customWidth="1"/>
    <col min="2" max="4" width="10.6640625" customWidth="1"/>
    <col min="5" max="5" width="1.6640625" customWidth="1"/>
    <col min="6" max="6" width="20.6640625" customWidth="1"/>
    <col min="7" max="9" width="10.6640625" customWidth="1"/>
    <col min="10" max="10" width="1.6640625" customWidth="1"/>
    <col min="11" max="11" width="24.1640625" customWidth="1"/>
    <col min="12" max="14" width="10.6640625" customWidth="1"/>
    <col min="15" max="15" width="1.6640625" customWidth="1"/>
    <col min="16" max="16" width="28.83203125" customWidth="1"/>
    <col min="17" max="17" width="24.33203125" customWidth="1"/>
    <col min="18" max="20" width="10.6640625" customWidth="1"/>
  </cols>
  <sheetData>
    <row r="1" spans="1:20" ht="31" x14ac:dyDescent="0.35">
      <c r="A1" s="43" t="s">
        <v>78</v>
      </c>
      <c r="B1" s="43"/>
      <c r="C1" s="43"/>
      <c r="D1" s="43"/>
      <c r="E1" s="43"/>
      <c r="F1" s="43"/>
      <c r="G1" s="3"/>
      <c r="J1" s="3"/>
      <c r="K1" t="s">
        <v>76</v>
      </c>
      <c r="P1" s="40" t="s">
        <v>77</v>
      </c>
      <c r="Q1" s="40"/>
      <c r="R1" s="40"/>
      <c r="S1" s="40"/>
    </row>
    <row r="2" spans="1:20" x14ac:dyDescent="0.2">
      <c r="A2" s="44" t="s">
        <v>54</v>
      </c>
      <c r="B2" s="44"/>
      <c r="C2" s="44"/>
      <c r="D2" s="44"/>
      <c r="E2" s="44"/>
      <c r="F2" s="44"/>
    </row>
    <row r="4" spans="1:20" x14ac:dyDescent="0.2">
      <c r="A4" s="37" t="s">
        <v>58</v>
      </c>
      <c r="B4" s="39"/>
      <c r="D4" s="37" t="s">
        <v>59</v>
      </c>
      <c r="E4" s="38"/>
      <c r="F4" s="39"/>
    </row>
    <row r="5" spans="1:20" x14ac:dyDescent="0.2">
      <c r="A5" s="32">
        <v>12570</v>
      </c>
      <c r="B5" s="33"/>
      <c r="D5" s="34">
        <v>25</v>
      </c>
      <c r="E5" s="35"/>
      <c r="F5" s="36"/>
      <c r="K5" s="4" t="s">
        <v>70</v>
      </c>
      <c r="L5" s="42" t="s">
        <v>72</v>
      </c>
      <c r="M5" s="42"/>
      <c r="N5" s="42"/>
      <c r="P5" s="41" t="s">
        <v>47</v>
      </c>
      <c r="Q5" s="41"/>
      <c r="R5" s="41"/>
      <c r="S5" s="41"/>
    </row>
    <row r="6" spans="1:20" ht="16" thickBot="1" x14ac:dyDescent="0.25">
      <c r="K6" s="4" t="s">
        <v>71</v>
      </c>
      <c r="L6" s="45" t="s">
        <v>74</v>
      </c>
      <c r="M6" s="46"/>
      <c r="N6" s="47"/>
      <c r="P6" s="5" t="s">
        <v>34</v>
      </c>
      <c r="Q6" s="6">
        <v>6725</v>
      </c>
      <c r="R6" s="5" t="s">
        <v>68</v>
      </c>
      <c r="S6" s="7">
        <v>0</v>
      </c>
    </row>
    <row r="7" spans="1:20" x14ac:dyDescent="0.2">
      <c r="A7" s="37" t="s">
        <v>46</v>
      </c>
      <c r="B7" s="39"/>
      <c r="D7" s="63" t="s">
        <v>10</v>
      </c>
      <c r="E7" s="64"/>
      <c r="F7" s="65"/>
      <c r="K7" s="4" t="s">
        <v>6</v>
      </c>
      <c r="L7" s="48"/>
      <c r="M7" s="49"/>
      <c r="N7" s="50"/>
      <c r="P7" s="5" t="s">
        <v>35</v>
      </c>
      <c r="Q7" s="6">
        <v>12570</v>
      </c>
      <c r="R7" s="5" t="s">
        <v>69</v>
      </c>
      <c r="S7" s="6">
        <v>0.06</v>
      </c>
    </row>
    <row r="8" spans="1:20" ht="16" thickBot="1" x14ac:dyDescent="0.25">
      <c r="A8" s="71">
        <v>6</v>
      </c>
      <c r="B8" s="72"/>
      <c r="D8" s="8">
        <f>(Q17/D5)/(52-A8)</f>
        <v>25.449565217391307</v>
      </c>
      <c r="E8" s="66" t="s">
        <v>9</v>
      </c>
      <c r="F8" s="67"/>
      <c r="H8" s="9"/>
      <c r="I8" s="10"/>
      <c r="K8" s="11" t="s">
        <v>73</v>
      </c>
      <c r="L8" s="73"/>
      <c r="M8" s="73"/>
      <c r="N8" s="73"/>
      <c r="P8" s="5" t="s">
        <v>38</v>
      </c>
      <c r="Q8" s="12"/>
      <c r="R8" s="12"/>
      <c r="S8" s="6">
        <v>0.2</v>
      </c>
    </row>
    <row r="9" spans="1:20" x14ac:dyDescent="0.2">
      <c r="H9" s="9"/>
      <c r="I9" s="10"/>
    </row>
    <row r="10" spans="1:20" x14ac:dyDescent="0.2">
      <c r="A10" s="41" t="s">
        <v>0</v>
      </c>
      <c r="B10" s="41"/>
      <c r="C10" s="41"/>
      <c r="D10" s="41"/>
      <c r="E10" s="13"/>
      <c r="F10" s="41" t="s">
        <v>1</v>
      </c>
      <c r="G10" s="41"/>
      <c r="H10" s="41"/>
      <c r="I10" s="41"/>
      <c r="K10" s="41" t="s">
        <v>62</v>
      </c>
      <c r="L10" s="41"/>
      <c r="M10" s="41"/>
      <c r="N10" s="41"/>
      <c r="P10" s="14" t="s">
        <v>79</v>
      </c>
      <c r="Q10" s="14"/>
    </row>
    <row r="11" spans="1:20" x14ac:dyDescent="0.2">
      <c r="A11" s="15" t="s">
        <v>5</v>
      </c>
      <c r="B11" s="15" t="s">
        <v>2</v>
      </c>
      <c r="C11" s="15" t="s">
        <v>4</v>
      </c>
      <c r="D11" s="15" t="s">
        <v>3</v>
      </c>
      <c r="E11" s="16"/>
      <c r="F11" s="15" t="s">
        <v>5</v>
      </c>
      <c r="G11" s="15" t="s">
        <v>2</v>
      </c>
      <c r="H11" s="15" t="s">
        <v>4</v>
      </c>
      <c r="I11" s="15" t="s">
        <v>3</v>
      </c>
      <c r="K11" s="4"/>
      <c r="L11" s="4" t="s">
        <v>2</v>
      </c>
      <c r="M11" s="4" t="s">
        <v>4</v>
      </c>
      <c r="N11" s="4" t="s">
        <v>3</v>
      </c>
      <c r="P11" s="17" t="s">
        <v>45</v>
      </c>
      <c r="Q11" s="17"/>
      <c r="S11" s="14"/>
      <c r="T11" s="14"/>
    </row>
    <row r="12" spans="1:20" x14ac:dyDescent="0.2">
      <c r="A12" s="2" t="s">
        <v>11</v>
      </c>
      <c r="B12" s="1"/>
      <c r="C12" s="1">
        <v>500</v>
      </c>
      <c r="D12" s="1"/>
      <c r="F12" s="2" t="s">
        <v>6</v>
      </c>
      <c r="G12" s="1">
        <v>50</v>
      </c>
      <c r="H12" s="1"/>
      <c r="I12" s="1"/>
      <c r="K12" s="4" t="s">
        <v>60</v>
      </c>
      <c r="L12" s="45" t="s">
        <v>74</v>
      </c>
      <c r="M12" s="46"/>
      <c r="N12" s="47"/>
      <c r="P12" s="17" t="s">
        <v>39</v>
      </c>
      <c r="Q12" s="18">
        <f>D56-N21</f>
        <v>12228</v>
      </c>
    </row>
    <row r="13" spans="1:20" x14ac:dyDescent="0.2">
      <c r="A13" s="2" t="s">
        <v>12</v>
      </c>
      <c r="B13" s="1"/>
      <c r="C13" s="1"/>
      <c r="D13" s="1">
        <v>1100</v>
      </c>
      <c r="F13" s="2" t="s">
        <v>20</v>
      </c>
      <c r="G13" s="1">
        <v>150</v>
      </c>
      <c r="H13" s="1"/>
      <c r="I13" s="1"/>
      <c r="K13" s="4" t="s">
        <v>61</v>
      </c>
      <c r="L13" s="68"/>
      <c r="M13" s="69"/>
      <c r="N13" s="70"/>
      <c r="P13" s="17" t="s">
        <v>40</v>
      </c>
      <c r="Q13" s="18">
        <f>IF(Q12&gt;Q6,S6*52,0)</f>
        <v>0</v>
      </c>
    </row>
    <row r="14" spans="1:20" x14ac:dyDescent="0.2">
      <c r="A14" s="2" t="s">
        <v>13</v>
      </c>
      <c r="B14" s="1"/>
      <c r="C14" s="1">
        <v>100</v>
      </c>
      <c r="D14" s="1"/>
      <c r="F14" s="2" t="s">
        <v>7</v>
      </c>
      <c r="G14" s="1">
        <v>90</v>
      </c>
      <c r="H14" s="1"/>
      <c r="I14" s="1"/>
      <c r="K14" s="4" t="s">
        <v>65</v>
      </c>
      <c r="L14" s="68"/>
      <c r="M14" s="69"/>
      <c r="N14" s="70"/>
      <c r="P14" s="17" t="s">
        <v>42</v>
      </c>
      <c r="Q14" s="18">
        <f>IF(Q12&gt;A5,(Q12-A5)*S8,0)</f>
        <v>0</v>
      </c>
    </row>
    <row r="15" spans="1:20" x14ac:dyDescent="0.2">
      <c r="A15" s="2" t="s">
        <v>14</v>
      </c>
      <c r="B15" s="1"/>
      <c r="C15" s="1"/>
      <c r="D15" s="1">
        <v>250</v>
      </c>
      <c r="F15" s="2" t="s">
        <v>8</v>
      </c>
      <c r="G15" s="1"/>
      <c r="H15" s="1"/>
      <c r="I15" s="1">
        <v>400</v>
      </c>
      <c r="K15" s="4" t="s">
        <v>66</v>
      </c>
      <c r="L15" s="68"/>
      <c r="M15" s="69"/>
      <c r="N15" s="70"/>
      <c r="P15" s="17" t="s">
        <v>41</v>
      </c>
      <c r="Q15" s="18">
        <f>IF(Q12&gt;Q7,(Q12-Q7)*S7,0)</f>
        <v>0</v>
      </c>
    </row>
    <row r="16" spans="1:20" x14ac:dyDescent="0.2">
      <c r="A16" s="2" t="s">
        <v>15</v>
      </c>
      <c r="B16" s="1"/>
      <c r="C16" s="1">
        <v>24</v>
      </c>
      <c r="D16" s="1"/>
      <c r="F16" s="2" t="s">
        <v>52</v>
      </c>
      <c r="G16" s="1"/>
      <c r="H16" s="1">
        <v>30</v>
      </c>
      <c r="I16" s="1"/>
      <c r="K16" s="4" t="s">
        <v>49</v>
      </c>
      <c r="L16" s="68"/>
      <c r="M16" s="69"/>
      <c r="N16" s="70"/>
      <c r="P16" s="17" t="s">
        <v>43</v>
      </c>
      <c r="Q16" s="18">
        <f>Q13+Q14+Q15</f>
        <v>0</v>
      </c>
      <c r="S16" s="17"/>
      <c r="T16" s="17"/>
    </row>
    <row r="17" spans="1:20" ht="15" customHeight="1" x14ac:dyDescent="0.2">
      <c r="A17" s="2" t="s">
        <v>16</v>
      </c>
      <c r="B17" s="1"/>
      <c r="C17" s="1">
        <v>12.5</v>
      </c>
      <c r="D17" s="1"/>
      <c r="F17" s="2" t="s">
        <v>21</v>
      </c>
      <c r="G17" s="1">
        <v>5</v>
      </c>
      <c r="H17" s="1"/>
      <c r="I17" s="1"/>
      <c r="K17" s="5"/>
      <c r="L17" s="68"/>
      <c r="M17" s="69"/>
      <c r="N17" s="70"/>
      <c r="P17" s="17" t="s">
        <v>44</v>
      </c>
      <c r="Q17" s="18">
        <f>Q12+I56+Q16</f>
        <v>29267</v>
      </c>
      <c r="S17" s="17"/>
      <c r="T17" s="17"/>
    </row>
    <row r="18" spans="1:20" x14ac:dyDescent="0.2">
      <c r="A18" s="2" t="s">
        <v>18</v>
      </c>
      <c r="B18" s="1"/>
      <c r="C18" s="1">
        <v>45</v>
      </c>
      <c r="D18" s="1"/>
      <c r="F18" s="2" t="s">
        <v>22</v>
      </c>
      <c r="G18" s="1"/>
      <c r="H18" s="1"/>
      <c r="I18" s="1"/>
      <c r="K18" s="4"/>
      <c r="L18" s="68"/>
      <c r="M18" s="69"/>
      <c r="N18" s="70"/>
      <c r="S18" s="17"/>
      <c r="T18" s="17"/>
    </row>
    <row r="19" spans="1:20" x14ac:dyDescent="0.2">
      <c r="A19" s="2" t="s">
        <v>17</v>
      </c>
      <c r="B19" s="1"/>
      <c r="C19" s="1">
        <v>25</v>
      </c>
      <c r="D19" s="1"/>
      <c r="F19" s="2" t="s">
        <v>23</v>
      </c>
      <c r="G19" s="1"/>
      <c r="H19" s="1"/>
      <c r="I19" s="1">
        <v>75</v>
      </c>
      <c r="K19" s="4"/>
      <c r="L19" s="48"/>
      <c r="M19" s="49"/>
      <c r="N19" s="50"/>
      <c r="S19" s="17"/>
      <c r="T19" s="17"/>
    </row>
    <row r="20" spans="1:20" x14ac:dyDescent="0.2">
      <c r="A20" s="2" t="s">
        <v>50</v>
      </c>
      <c r="B20" s="1"/>
      <c r="C20" s="1">
        <v>50</v>
      </c>
      <c r="D20" s="1"/>
      <c r="F20" s="2" t="s">
        <v>24</v>
      </c>
      <c r="G20" s="1"/>
      <c r="H20" s="1"/>
      <c r="I20" s="1"/>
      <c r="K20" s="11" t="s">
        <v>64</v>
      </c>
      <c r="L20" s="11"/>
      <c r="M20" s="11"/>
      <c r="N20" s="11"/>
      <c r="O20" s="19"/>
      <c r="S20" s="17"/>
      <c r="T20" s="17"/>
    </row>
    <row r="21" spans="1:20" x14ac:dyDescent="0.2">
      <c r="A21" s="2" t="s">
        <v>19</v>
      </c>
      <c r="B21" s="1"/>
      <c r="C21" s="1">
        <v>100</v>
      </c>
      <c r="D21" s="1"/>
      <c r="F21" s="2" t="s">
        <v>25</v>
      </c>
      <c r="G21" s="1"/>
      <c r="H21" s="1"/>
      <c r="I21" s="1"/>
      <c r="M21" s="11" t="s">
        <v>63</v>
      </c>
      <c r="N21" s="11"/>
      <c r="S21" s="17"/>
      <c r="T21" s="17"/>
    </row>
    <row r="22" spans="1:20" x14ac:dyDescent="0.2">
      <c r="A22" s="2" t="s">
        <v>48</v>
      </c>
      <c r="B22" s="1"/>
      <c r="C22" s="1">
        <v>50</v>
      </c>
      <c r="D22" s="1"/>
      <c r="F22" s="2" t="s">
        <v>26</v>
      </c>
      <c r="G22" s="1"/>
      <c r="H22" s="1">
        <v>12</v>
      </c>
      <c r="I22" s="1"/>
      <c r="S22" s="17"/>
      <c r="T22" s="17"/>
    </row>
    <row r="23" spans="1:20" x14ac:dyDescent="0.2">
      <c r="A23" s="2" t="s">
        <v>53</v>
      </c>
      <c r="B23" s="1"/>
      <c r="C23" s="1"/>
      <c r="D23" s="1"/>
      <c r="F23" s="2" t="s">
        <v>27</v>
      </c>
      <c r="G23" s="1"/>
      <c r="H23" s="1"/>
      <c r="I23" s="1">
        <v>200</v>
      </c>
      <c r="S23" s="17"/>
      <c r="T23" s="17"/>
    </row>
    <row r="24" spans="1:20" x14ac:dyDescent="0.2">
      <c r="A24" s="2" t="s">
        <v>49</v>
      </c>
      <c r="B24" s="1"/>
      <c r="C24" s="1"/>
      <c r="D24" s="1"/>
      <c r="F24" s="2" t="s">
        <v>28</v>
      </c>
      <c r="G24" s="1"/>
      <c r="H24" s="1"/>
      <c r="I24" s="1">
        <v>400</v>
      </c>
      <c r="K24" s="51" t="s">
        <v>75</v>
      </c>
      <c r="L24" s="51"/>
      <c r="M24" s="51"/>
      <c r="N24" s="51"/>
      <c r="P24" t="s">
        <v>55</v>
      </c>
      <c r="S24" s="17"/>
      <c r="T24" s="17"/>
    </row>
    <row r="25" spans="1:20" x14ac:dyDescent="0.2">
      <c r="A25" s="2"/>
      <c r="B25" s="1"/>
      <c r="C25" s="1"/>
      <c r="D25" s="1"/>
      <c r="F25" s="2" t="s">
        <v>29</v>
      </c>
      <c r="G25" s="1"/>
      <c r="H25" s="1">
        <v>10</v>
      </c>
      <c r="I25" s="1"/>
      <c r="K25" s="20" t="s">
        <v>31</v>
      </c>
      <c r="L25" s="51" t="s">
        <v>32</v>
      </c>
      <c r="M25" s="51"/>
      <c r="N25" s="51"/>
      <c r="P25" t="s">
        <v>56</v>
      </c>
      <c r="S25" s="17"/>
      <c r="T25" s="17"/>
    </row>
    <row r="26" spans="1:20" x14ac:dyDescent="0.2">
      <c r="A26" s="2"/>
      <c r="B26" s="1"/>
      <c r="C26" s="1"/>
      <c r="D26" s="1"/>
      <c r="F26" s="2"/>
      <c r="G26" s="1"/>
      <c r="H26" s="1"/>
      <c r="I26" s="1"/>
      <c r="K26" s="21">
        <f>D5+1</f>
        <v>26</v>
      </c>
      <c r="L26" s="52" t="s">
        <v>74</v>
      </c>
      <c r="M26" s="53"/>
      <c r="N26" s="54"/>
      <c r="P26" t="s">
        <v>57</v>
      </c>
    </row>
    <row r="27" spans="1:20" x14ac:dyDescent="0.2">
      <c r="A27" s="2"/>
      <c r="B27" s="1"/>
      <c r="C27" s="1"/>
      <c r="D27" s="1"/>
      <c r="F27" s="2" t="s">
        <v>30</v>
      </c>
      <c r="G27" s="1"/>
      <c r="H27" s="1"/>
      <c r="I27" s="1"/>
      <c r="K27" s="21">
        <f t="shared" ref="K27:K36" si="0">K26+1</f>
        <v>27</v>
      </c>
      <c r="L27" s="55"/>
      <c r="M27" s="56"/>
      <c r="N27" s="57"/>
      <c r="P27" t="s">
        <v>67</v>
      </c>
    </row>
    <row r="28" spans="1:20" x14ac:dyDescent="0.2">
      <c r="A28" s="2"/>
      <c r="B28" s="1"/>
      <c r="C28" s="1"/>
      <c r="D28" s="1"/>
      <c r="F28" s="2" t="s">
        <v>51</v>
      </c>
      <c r="G28" s="1"/>
      <c r="H28" s="1"/>
      <c r="I28" s="1"/>
      <c r="K28" s="21">
        <f t="shared" si="0"/>
        <v>28</v>
      </c>
      <c r="L28" s="55"/>
      <c r="M28" s="56"/>
      <c r="N28" s="57"/>
    </row>
    <row r="29" spans="1:20" x14ac:dyDescent="0.2">
      <c r="A29" s="2"/>
      <c r="B29" s="1"/>
      <c r="C29" s="1"/>
      <c r="D29" s="1"/>
      <c r="F29" s="2"/>
      <c r="G29" s="1"/>
      <c r="H29" s="1"/>
      <c r="I29" s="1"/>
      <c r="K29" s="21">
        <f t="shared" si="0"/>
        <v>29</v>
      </c>
      <c r="L29" s="55"/>
      <c r="M29" s="56"/>
      <c r="N29" s="57"/>
    </row>
    <row r="30" spans="1:20" ht="15" customHeight="1" x14ac:dyDescent="0.2">
      <c r="A30" s="2"/>
      <c r="B30" s="1"/>
      <c r="C30" s="1"/>
      <c r="D30" s="1"/>
      <c r="F30" s="2" t="s">
        <v>49</v>
      </c>
      <c r="G30" s="1"/>
      <c r="H30" s="1"/>
      <c r="I30" s="1"/>
      <c r="K30" s="21">
        <f t="shared" si="0"/>
        <v>30</v>
      </c>
      <c r="L30" s="55"/>
      <c r="M30" s="56"/>
      <c r="N30" s="57"/>
    </row>
    <row r="31" spans="1:20" x14ac:dyDescent="0.2">
      <c r="A31" s="2"/>
      <c r="B31" s="1"/>
      <c r="C31" s="1"/>
      <c r="D31" s="1"/>
      <c r="F31" s="2"/>
      <c r="G31" s="1"/>
      <c r="H31" s="1"/>
      <c r="I31" s="1"/>
      <c r="K31" s="21">
        <f t="shared" si="0"/>
        <v>31</v>
      </c>
      <c r="L31" s="55"/>
      <c r="M31" s="56"/>
      <c r="N31" s="57"/>
    </row>
    <row r="32" spans="1:20" ht="15" customHeight="1" x14ac:dyDescent="0.2">
      <c r="A32" s="2"/>
      <c r="B32" s="1"/>
      <c r="C32" s="1"/>
      <c r="D32" s="1"/>
      <c r="F32" s="2"/>
      <c r="G32" s="1"/>
      <c r="H32" s="1"/>
      <c r="I32" s="1"/>
      <c r="K32" s="21">
        <f t="shared" si="0"/>
        <v>32</v>
      </c>
      <c r="L32" s="55"/>
      <c r="M32" s="56"/>
      <c r="N32" s="57"/>
    </row>
    <row r="33" spans="1:14" x14ac:dyDescent="0.2">
      <c r="A33" s="2"/>
      <c r="B33" s="1"/>
      <c r="C33" s="1"/>
      <c r="D33" s="1"/>
      <c r="F33" s="2"/>
      <c r="G33" s="1"/>
      <c r="H33" s="1"/>
      <c r="I33" s="1"/>
      <c r="K33" s="21">
        <f t="shared" si="0"/>
        <v>33</v>
      </c>
      <c r="L33" s="55"/>
      <c r="M33" s="56"/>
      <c r="N33" s="57"/>
    </row>
    <row r="34" spans="1:14" x14ac:dyDescent="0.2">
      <c r="A34" s="2"/>
      <c r="B34" s="1"/>
      <c r="C34" s="1"/>
      <c r="D34" s="1"/>
      <c r="F34" s="2"/>
      <c r="G34" s="1"/>
      <c r="H34" s="1"/>
      <c r="I34" s="1"/>
      <c r="K34" s="21">
        <f t="shared" si="0"/>
        <v>34</v>
      </c>
      <c r="L34" s="55"/>
      <c r="M34" s="56"/>
      <c r="N34" s="57"/>
    </row>
    <row r="35" spans="1:14" ht="15" customHeight="1" x14ac:dyDescent="0.2">
      <c r="A35" s="2"/>
      <c r="B35" s="1"/>
      <c r="C35" s="1"/>
      <c r="D35" s="1"/>
      <c r="F35" s="2"/>
      <c r="G35" s="1"/>
      <c r="H35" s="1"/>
      <c r="I35" s="1"/>
      <c r="K35" s="21">
        <f t="shared" si="0"/>
        <v>35</v>
      </c>
      <c r="L35" s="55"/>
      <c r="M35" s="56"/>
      <c r="N35" s="57"/>
    </row>
    <row r="36" spans="1:14" x14ac:dyDescent="0.2">
      <c r="A36" s="2"/>
      <c r="B36" s="1"/>
      <c r="C36" s="1"/>
      <c r="D36" s="1"/>
      <c r="F36" s="2"/>
      <c r="G36" s="1"/>
      <c r="H36" s="1"/>
      <c r="I36" s="1"/>
      <c r="K36" s="21">
        <f t="shared" si="0"/>
        <v>36</v>
      </c>
      <c r="L36" s="58"/>
      <c r="M36" s="59"/>
      <c r="N36" s="60"/>
    </row>
    <row r="37" spans="1:14" x14ac:dyDescent="0.2">
      <c r="A37" s="2"/>
      <c r="B37" s="1"/>
      <c r="C37" s="1"/>
      <c r="D37" s="1"/>
      <c r="F37" s="2"/>
      <c r="G37" s="1"/>
      <c r="H37" s="1"/>
      <c r="I37" s="1"/>
      <c r="K37" s="22"/>
      <c r="L37" s="23"/>
      <c r="M37" s="23"/>
    </row>
    <row r="38" spans="1:14" x14ac:dyDescent="0.2">
      <c r="A38" s="2"/>
      <c r="B38" s="1"/>
      <c r="C38" s="1"/>
      <c r="D38" s="1"/>
      <c r="F38" s="2"/>
      <c r="G38" s="1"/>
      <c r="H38" s="1"/>
      <c r="I38" s="1"/>
      <c r="K38" s="22"/>
      <c r="L38" s="23"/>
      <c r="M38" s="23"/>
    </row>
    <row r="39" spans="1:14" x14ac:dyDescent="0.2">
      <c r="A39" s="2"/>
      <c r="B39" s="1"/>
      <c r="C39" s="1"/>
      <c r="D39" s="1"/>
      <c r="F39" s="2"/>
      <c r="G39" s="1"/>
      <c r="H39" s="1"/>
      <c r="I39" s="1"/>
      <c r="K39" s="22"/>
      <c r="L39" s="23"/>
      <c r="M39" s="23"/>
    </row>
    <row r="40" spans="1:14" x14ac:dyDescent="0.2">
      <c r="A40" s="2"/>
      <c r="B40" s="1"/>
      <c r="C40" s="1"/>
      <c r="D40" s="1"/>
      <c r="F40" s="2"/>
      <c r="G40" s="1"/>
      <c r="H40" s="1"/>
      <c r="I40" s="1"/>
      <c r="K40" s="22"/>
      <c r="L40" s="23"/>
      <c r="M40" s="23"/>
    </row>
    <row r="41" spans="1:14" x14ac:dyDescent="0.2">
      <c r="A41" s="2"/>
      <c r="B41" s="1"/>
      <c r="C41" s="1"/>
      <c r="D41" s="1"/>
      <c r="F41" s="2"/>
      <c r="G41" s="1"/>
      <c r="H41" s="1"/>
      <c r="I41" s="1"/>
      <c r="K41" s="22"/>
      <c r="L41" s="23"/>
      <c r="M41" s="23"/>
    </row>
    <row r="42" spans="1:14" x14ac:dyDescent="0.2">
      <c r="A42" s="2"/>
      <c r="B42" s="1"/>
      <c r="C42" s="1"/>
      <c r="D42" s="1"/>
      <c r="F42" s="2"/>
      <c r="G42" s="1"/>
      <c r="H42" s="1"/>
      <c r="I42" s="1"/>
      <c r="K42" s="22"/>
      <c r="L42" s="23"/>
      <c r="M42" s="23"/>
    </row>
    <row r="43" spans="1:14" x14ac:dyDescent="0.2">
      <c r="A43" s="2"/>
      <c r="B43" s="1"/>
      <c r="C43" s="1"/>
      <c r="D43" s="1"/>
      <c r="F43" s="2"/>
      <c r="G43" s="1"/>
      <c r="H43" s="1"/>
      <c r="I43" s="1"/>
      <c r="K43" s="22"/>
      <c r="L43" s="23"/>
      <c r="M43" s="23"/>
    </row>
    <row r="44" spans="1:14" x14ac:dyDescent="0.2">
      <c r="A44" s="2"/>
      <c r="B44" s="1"/>
      <c r="C44" s="1"/>
      <c r="D44" s="1"/>
      <c r="F44" s="2"/>
      <c r="G44" s="1"/>
      <c r="H44" s="1"/>
      <c r="I44" s="1"/>
      <c r="K44" s="22"/>
      <c r="L44" s="23"/>
      <c r="M44" s="23"/>
    </row>
    <row r="45" spans="1:14" x14ac:dyDescent="0.2">
      <c r="A45" s="2"/>
      <c r="B45" s="1"/>
      <c r="C45" s="1"/>
      <c r="D45" s="1"/>
      <c r="F45" s="2"/>
      <c r="G45" s="1"/>
      <c r="H45" s="1"/>
      <c r="I45" s="1"/>
      <c r="K45" s="22"/>
      <c r="L45" s="23"/>
      <c r="M45" s="23"/>
    </row>
    <row r="46" spans="1:14" x14ac:dyDescent="0.2">
      <c r="A46" s="2"/>
      <c r="B46" s="1"/>
      <c r="C46" s="1"/>
      <c r="D46" s="1"/>
      <c r="F46" s="2"/>
      <c r="G46" s="1"/>
      <c r="H46" s="1"/>
      <c r="I46" s="1"/>
      <c r="K46" s="22"/>
      <c r="L46" s="23"/>
      <c r="M46" s="23"/>
    </row>
    <row r="47" spans="1:14" x14ac:dyDescent="0.2">
      <c r="A47" s="2"/>
      <c r="B47" s="1"/>
      <c r="C47" s="1"/>
      <c r="D47" s="1"/>
      <c r="F47" s="2"/>
      <c r="G47" s="1"/>
      <c r="H47" s="1"/>
      <c r="I47" s="1"/>
      <c r="K47" s="22"/>
      <c r="L47" s="23"/>
      <c r="M47" s="23"/>
    </row>
    <row r="48" spans="1:14" x14ac:dyDescent="0.2">
      <c r="A48" s="2"/>
      <c r="B48" s="1"/>
      <c r="C48" s="1"/>
      <c r="D48" s="1"/>
      <c r="F48" s="2"/>
      <c r="G48" s="1"/>
      <c r="H48" s="1"/>
      <c r="I48" s="1"/>
      <c r="K48" s="22"/>
      <c r="L48" s="23"/>
      <c r="M48" s="23"/>
    </row>
    <row r="49" spans="1:13" x14ac:dyDescent="0.2">
      <c r="A49" s="2"/>
      <c r="B49" s="1"/>
      <c r="C49" s="1"/>
      <c r="D49" s="1"/>
      <c r="F49" s="2"/>
      <c r="G49" s="1"/>
      <c r="H49" s="1"/>
      <c r="I49" s="1"/>
      <c r="K49" s="22"/>
      <c r="L49" s="23"/>
      <c r="M49" s="23"/>
    </row>
    <row r="50" spans="1:13" x14ac:dyDescent="0.2">
      <c r="A50" s="2"/>
      <c r="B50" s="1"/>
      <c r="C50" s="1"/>
      <c r="D50" s="1"/>
      <c r="F50" s="2"/>
      <c r="G50" s="1"/>
      <c r="H50" s="1"/>
      <c r="I50" s="1"/>
      <c r="K50" s="24"/>
    </row>
    <row r="51" spans="1:13" x14ac:dyDescent="0.2">
      <c r="A51" s="2"/>
      <c r="B51" s="1"/>
      <c r="C51" s="1"/>
      <c r="D51" s="1"/>
      <c r="F51" s="2"/>
      <c r="G51" s="1"/>
      <c r="H51" s="1"/>
      <c r="I51" s="1"/>
    </row>
    <row r="52" spans="1:13" ht="14.5" customHeight="1" x14ac:dyDescent="0.2">
      <c r="A52" s="2"/>
      <c r="B52" s="1"/>
      <c r="C52" s="1"/>
      <c r="D52" s="1"/>
      <c r="F52" s="2"/>
      <c r="G52" s="1"/>
      <c r="H52" s="1"/>
      <c r="I52" s="1"/>
      <c r="K52" s="25"/>
    </row>
    <row r="53" spans="1:13" x14ac:dyDescent="0.2">
      <c r="A53" s="2"/>
      <c r="B53" s="1"/>
      <c r="C53" s="1"/>
      <c r="D53" s="1"/>
      <c r="F53" s="2"/>
      <c r="G53" s="1"/>
      <c r="H53" s="1"/>
      <c r="I53" s="1"/>
      <c r="K53" s="26"/>
    </row>
    <row r="54" spans="1:13" x14ac:dyDescent="0.2">
      <c r="A54" s="11" t="s">
        <v>37</v>
      </c>
      <c r="B54" s="27">
        <f>SUM(B12:B53)</f>
        <v>0</v>
      </c>
      <c r="C54" s="27">
        <f>SUM(C12:C53)</f>
        <v>906.5</v>
      </c>
      <c r="D54" s="27">
        <f>SUM(D12:D53)</f>
        <v>1350</v>
      </c>
      <c r="E54" s="28"/>
      <c r="F54" s="11" t="s">
        <v>37</v>
      </c>
      <c r="G54" s="27">
        <f>SUM(G12:G53)</f>
        <v>295</v>
      </c>
      <c r="H54" s="27">
        <f>SUM(H12:H53)</f>
        <v>52</v>
      </c>
      <c r="I54" s="27">
        <f>SUM(I12:I53)</f>
        <v>1075</v>
      </c>
      <c r="K54" s="26"/>
    </row>
    <row r="55" spans="1:13" hidden="1" x14ac:dyDescent="0.2">
      <c r="A55" s="29"/>
      <c r="B55" s="30">
        <f>B54*52+C54*12+D54</f>
        <v>12228</v>
      </c>
      <c r="C55" s="30" t="s">
        <v>33</v>
      </c>
      <c r="D55" s="30" t="e">
        <f>B55+((B55-#REF!)/100*#REF!)</f>
        <v>#REF!</v>
      </c>
      <c r="E55" s="22"/>
      <c r="F55" s="29"/>
      <c r="G55" s="62">
        <f>G54*52+H54*12+I54</f>
        <v>17039</v>
      </c>
      <c r="H55" s="62"/>
      <c r="I55" s="62"/>
    </row>
    <row r="56" spans="1:13" x14ac:dyDescent="0.2">
      <c r="A56" s="11" t="s">
        <v>36</v>
      </c>
      <c r="D56" s="27">
        <f>B54*52+C54*12+D54</f>
        <v>12228</v>
      </c>
      <c r="E56" s="28"/>
      <c r="F56" s="11" t="s">
        <v>36</v>
      </c>
      <c r="G56" s="61"/>
      <c r="H56" s="61"/>
      <c r="I56" s="27">
        <f>G54*52+H54*12+I54-L8</f>
        <v>17039</v>
      </c>
    </row>
    <row r="58" spans="1:13" x14ac:dyDescent="0.2">
      <c r="L58" s="31"/>
    </row>
  </sheetData>
  <sheetProtection selectLockedCells="1"/>
  <mergeCells count="24">
    <mergeCell ref="L25:N25"/>
    <mergeCell ref="L26:N36"/>
    <mergeCell ref="G56:H56"/>
    <mergeCell ref="G55:I55"/>
    <mergeCell ref="D7:F7"/>
    <mergeCell ref="E8:F8"/>
    <mergeCell ref="K24:N24"/>
    <mergeCell ref="K10:N10"/>
    <mergeCell ref="L12:N19"/>
    <mergeCell ref="A10:D10"/>
    <mergeCell ref="F10:I10"/>
    <mergeCell ref="A8:B8"/>
    <mergeCell ref="L8:N8"/>
    <mergeCell ref="A5:B5"/>
    <mergeCell ref="D5:F5"/>
    <mergeCell ref="D4:F4"/>
    <mergeCell ref="P1:S1"/>
    <mergeCell ref="A7:B7"/>
    <mergeCell ref="P5:S5"/>
    <mergeCell ref="L5:N5"/>
    <mergeCell ref="A1:F1"/>
    <mergeCell ref="A2:F2"/>
    <mergeCell ref="L6:N7"/>
    <mergeCell ref="A4:B4"/>
  </mergeCells>
  <dataValidations count="3">
    <dataValidation operator="greaterThan" allowBlank="1" showInputMessage="1" showErrorMessage="1" errorTitle="Enter numbers only" error="eg for £12,500 enter only 12500" promptTitle="Enter your personal allowance" prompt="Enter your HMRC personal tax allowance" sqref="A5" xr:uid="{5C2B4DB3-D60F-4EFA-9CAF-89E8E13A9D8A}"/>
    <dataValidation allowBlank="1" showInputMessage="1" showErrorMessage="1" promptTitle="Enter your hourly rate" prompt="If your hourly rate varies eg block booking discounts estimate an average hourly rate" sqref="D5" xr:uid="{15061353-0215-4B0A-9B4A-13AA91E00A84}"/>
    <dataValidation allowBlank="1" showInputMessage="1" showErrorMessage="1" promptTitle="Holiday weeks" prompt="Enter how many weeks you will not be working during the year_x000a_(This is not the same as franchise &quot;payment holidays&quot;)" sqref="A8:A9" xr:uid="{8E74B9C0-8AFB-46D4-8B13-27206C937E21}"/>
  </dataValidations>
  <hyperlinks>
    <hyperlink ref="L6:N7" r:id="rId1" display="Available in upgraded version" xr:uid="{BE34C674-5713-439B-8C32-57658EF6A8AC}"/>
    <hyperlink ref="L12:N19" r:id="rId2" display="Available in upgraded version" xr:uid="{983B7AA6-152C-467D-870A-7422095B8B39}"/>
    <hyperlink ref="L26:N36" r:id="rId3" display="Available in upgraded version" xr:uid="{345181DE-5C30-44E9-993D-DED7FC9FCFC6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Bates</dc:creator>
  <cp:lastModifiedBy>Richard Bates</cp:lastModifiedBy>
  <dcterms:created xsi:type="dcterms:W3CDTF">2020-05-21T19:12:03Z</dcterms:created>
  <dcterms:modified xsi:type="dcterms:W3CDTF">2024-03-06T21:39:46Z</dcterms:modified>
</cp:coreProperties>
</file>